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45" windowWidth="19410" windowHeight="1035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ACT!$A$1:$E$225</definedName>
    <definedName name="_xlnm.Print_Area" localSheetId="7">EFE!$A$1:$E$127</definedName>
    <definedName name="_xlnm.Print_Area" localSheetId="0">'Notas a los Edos Financieros'!$A$1:$D$55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3" l="1"/>
  <c r="C105" i="59" l="1"/>
  <c r="C73" i="60" l="1"/>
  <c r="C58" i="60" l="1"/>
  <c r="C54" i="59" l="1"/>
  <c r="D61" i="62" l="1"/>
  <c r="D48" i="62" s="1"/>
  <c r="C61" i="62"/>
  <c r="C48" i="62" s="1"/>
  <c r="D15" i="62" l="1"/>
  <c r="C15" i="62"/>
  <c r="D112" i="59" l="1"/>
  <c r="D105" i="59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C30" i="64" l="1"/>
  <c r="C7" i="64"/>
  <c r="C20" i="63"/>
  <c r="H3" i="65"/>
  <c r="H2" i="65"/>
  <c r="H1" i="65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<sst xmlns="http://schemas.openxmlformats.org/spreadsheetml/2006/main" count="999" uniqueCount="680">
  <si>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</si>
  <si>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</si>
  <si>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</si>
  <si>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</si>
  <si>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</si>
  <si>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</si>
  <si>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</si>
  <si>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</si>
  <si>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</si>
  <si>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</si>
  <si>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</si>
  <si>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</si>
  <si>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</si>
  <si>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</si>
  <si>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</si>
  <si>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</si>
  <si>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</si>
  <si>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</si>
  <si>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</si>
  <si>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</si>
  <si>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</si>
  <si>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</si>
  <si>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</si>
  <si>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</si>
  <si>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</si>
  <si>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</si>
  <si>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</si>
  <si>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</si>
  <si>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</si>
  <si>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</si>
  <si>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</si>
  <si>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</si>
  <si>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</si>
  <si>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</si>
  <si>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</si>
  <si>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</si>
  <si>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</si>
  <si>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</si>
  <si>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</si>
  <si>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</si>
  <si>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</si>
  <si>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</si>
  <si>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</si>
  <si>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</si>
  <si>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</si>
  <si>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</si>
  <si>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</si>
  <si>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</si>
  <si>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</si>
  <si>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</si>
  <si>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</si>
  <si>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</si>
  <si>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</si>
  <si>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</si>
  <si>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</si>
  <si>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</si>
  <si>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</si>
  <si>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</si>
  <si>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</si>
  <si>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</si>
  <si>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</si>
  <si>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</si>
  <si>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</si>
  <si>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</si>
  <si>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</si>
  <si>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</si>
  <si>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</si>
  <si>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</si>
  <si>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</si>
  <si>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</si>
  <si>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</si>
  <si>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</si>
  <si>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</si>
  <si>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</si>
  <si>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</si>
  <si>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</si>
  <si>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</si>
  <si>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</si>
  <si>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</si>
  <si>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</si>
  <si>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</si>
  <si>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</si>
  <si>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</si>
  <si>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</si>
  <si>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</si>
  <si>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</si>
  <si>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</si>
  <si>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</si>
  <si>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</si>
  <si>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</si>
  <si>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</si>
  <si>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</si>
  <si>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</si>
  <si>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</si>
  <si>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</si>
  <si>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</si>
  <si>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</si>
  <si>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</si>
  <si>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</si>
  <si>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</si>
  <si>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</si>
  <si>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</si>
  <si>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</si>
  <si>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</si>
  <si>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</si>
  <si>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</si>
  <si>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</si>
  <si>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</si>
  <si>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</si>
  <si>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</si>
  <si>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</si>
  <si>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</si>
  <si>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</si>
  <si>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</si>
  <si>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</si>
  <si>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</si>
  <si>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</si>
  <si>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</si>
  <si>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</si>
  <si>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</si>
  <si>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</si>
  <si>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</si>
  <si>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</si>
  <si>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</si>
  <si>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</si>
  <si>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</si>
  <si>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</si>
  <si>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</si>
  <si>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</si>
  <si>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</si>
  <si>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</si>
  <si>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</si>
  <si>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</si>
  <si>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</si>
  <si>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</si>
  <si>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</si>
  <si>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</si>
  <si>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</si>
  <si>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</si>
  <si>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</si>
  <si>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</si>
  <si>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</si>
  <si>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</si>
  <si>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</si>
  <si>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</si>
  <si>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</si>
  <si>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</si>
  <si>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</si>
  <si>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</si>
  <si>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</si>
  <si>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</si>
  <si>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</si>
  <si>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</si>
  <si>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</si>
  <si>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</si>
  <si>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</si>
  <si>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</si>
  <si>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</si>
  <si>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</si>
  <si>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</si>
  <si>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</si>
  <si>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</si>
  <si>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</si>
  <si>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</si>
  <si>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</si>
  <si>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</si>
  <si>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</si>
  <si>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</si>
  <si>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</si>
  <si>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</si>
  <si>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</si>
  <si>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</si>
  <si>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</si>
  <si>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</si>
  <si>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</si>
  <si>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</si>
  <si>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</si>
  <si>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</si>
  <si>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</si>
  <si>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</si>
  <si>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</si>
  <si>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</si>
  <si>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</si>
  <si>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</si>
  <si>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</si>
  <si>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</si>
  <si>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</si>
  <si>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</si>
  <si>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</si>
  <si>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</si>
  <si>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</si>
  <si>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</si>
  <si>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</si>
  <si>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</si>
  <si>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</si>
  <si>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</si>
  <si>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</si>
  <si>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</si>
  <si>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</si>
  <si>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</si>
  <si>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</si>
  <si>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</si>
  <si>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</si>
  <si>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</si>
  <si>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</si>
  <si>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</si>
  <si>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</si>
  <si>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</si>
  <si>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</si>
  <si>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</si>
  <si>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</si>
  <si>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</si>
  <si>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</si>
  <si>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</si>
  <si>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</si>
  <si>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</si>
  <si>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</si>
  <si>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</si>
  <si>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</si>
  <si>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</si>
  <si>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</si>
  <si>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</si>
  <si>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</si>
  <si>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</si>
  <si>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</si>
  <si>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</si>
  <si>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</si>
  <si>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</si>
  <si>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</si>
  <si>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</si>
  <si>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</si>
  <si>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</si>
  <si>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</si>
  <si>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</si>
  <si>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</si>
  <si>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</si>
  <si>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</si>
  <si>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</si>
  <si>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</si>
  <si>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</si>
  <si>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</si>
  <si>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</si>
  <si>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</si>
  <si>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</si>
  <si>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</si>
  <si>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</si>
  <si>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</si>
  <si>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</si>
  <si>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</si>
  <si>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</si>
  <si>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</si>
  <si>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</si>
  <si>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</si>
  <si>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</si>
  <si>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</si>
  <si>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</si>
  <si>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</si>
  <si>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</si>
  <si>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</si>
  <si>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</si>
  <si>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</si>
  <si>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</si>
  <si>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</si>
  <si>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</si>
  <si>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</si>
  <si>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</si>
  <si>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</si>
  <si>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</si>
  <si>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</si>
  <si>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</si>
  <si>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</si>
  <si>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</si>
  <si>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</si>
  <si>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</si>
  <si>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</si>
  <si>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</si>
  <si>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</si>
  <si>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</si>
  <si>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</si>
  <si>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</si>
  <si>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</si>
  <si>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</si>
  <si>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</si>
  <si>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</si>
  <si>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</si>
  <si>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</si>
  <si>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</si>
  <si>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</si>
  <si>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</si>
  <si>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</si>
  <si>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</si>
  <si>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</si>
  <si>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</si>
  <si>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</si>
  <si>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</si>
  <si>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</si>
  <si>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</si>
  <si>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</si>
  <si>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</si>
  <si>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</si>
  <si>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</si>
  <si>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</si>
  <si>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</si>
  <si>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</si>
  <si>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</si>
  <si>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</si>
  <si>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</si>
  <si>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</si>
  <si>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</si>
  <si>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</si>
  <si>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</si>
  <si>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</si>
  <si>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</si>
  <si>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</si>
  <si>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</si>
  <si>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</si>
  <si>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</si>
  <si>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</si>
  <si>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</si>
  <si>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</si>
  <si>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</si>
  <si>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</si>
  <si>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</si>
  <si>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</si>
  <si>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</si>
  <si>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</si>
  <si>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</si>
  <si>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</si>
  <si>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</si>
  <si>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</si>
  <si>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</si>
  <si>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</si>
  <si>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</si>
  <si>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</si>
  <si>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</si>
  <si>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</si>
  <si>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</si>
  <si>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</si>
  <si>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</si>
  <si>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</si>
  <si>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</si>
  <si>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</si>
  <si>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</si>
  <si>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</si>
  <si>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</si>
  <si>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</si>
  <si>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</si>
  <si>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</si>
  <si>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</si>
  <si>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</si>
  <si>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</si>
  <si>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</si>
  <si>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</si>
  <si>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</si>
  <si>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</si>
  <si>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</si>
  <si>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</si>
  <si>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</si>
  <si>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</si>
  <si>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</si>
  <si>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</si>
  <si>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</si>
  <si>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</si>
  <si>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</si>
  <si>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</si>
  <si>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</si>
  <si>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</si>
  <si>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</si>
  <si>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</si>
  <si>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</si>
  <si>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</si>
  <si>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</si>
  <si>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</si>
  <si>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</si>
  <si>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</si>
  <si>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</si>
  <si>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</si>
  <si>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</si>
  <si>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</si>
  <si>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</si>
  <si>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</si>
  <si>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</si>
  <si>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</si>
  <si>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</si>
  <si>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</si>
  <si>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</si>
  <si>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</si>
  <si>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</si>
  <si>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</si>
  <si>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</si>
  <si>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</si>
  <si>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</si>
  <si>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</si>
  <si>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</si>
  <si>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</si>
  <si>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</si>
  <si>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</si>
  <si>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</si>
  <si>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</si>
  <si>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</si>
  <si>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</si>
  <si>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</si>
  <si>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</si>
  <si>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</si>
  <si>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</si>
  <si>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</si>
  <si>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</si>
  <si>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</si>
  <si>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</si>
  <si>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</si>
  <si>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</si>
  <si>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</si>
  <si>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</si>
  <si>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</si>
  <si>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</si>
  <si>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</si>
  <si>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</si>
  <si>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</si>
  <si>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</si>
  <si>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</si>
  <si>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</si>
  <si>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</si>
  <si>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</si>
  <si>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</si>
  <si>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</si>
  <si>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</si>
  <si>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</si>
  <si>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</si>
  <si>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</si>
  <si>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</si>
  <si>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</si>
  <si>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</si>
  <si>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</si>
  <si>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</si>
  <si>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</si>
  <si>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</si>
  <si>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</si>
  <si>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</si>
  <si>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</si>
  <si>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</si>
  <si>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</si>
  <si>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</si>
  <si>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</si>
  <si>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</si>
  <si>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</si>
  <si>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</si>
  <si>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</si>
  <si>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</si>
  <si>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</si>
  <si>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</si>
  <si>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</si>
  <si>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</si>
  <si>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</si>
  <si>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</si>
  <si>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</si>
  <si>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</si>
  <si>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</si>
  <si>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</si>
  <si>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</si>
  <si>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</si>
  <si>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</si>
  <si>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</si>
  <si>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</si>
  <si>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</si>
  <si>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</si>
  <si>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</si>
  <si>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</si>
  <si>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</si>
  <si>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</si>
  <si>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</si>
  <si>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</si>
  <si>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</si>
  <si>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</si>
  <si>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</si>
  <si>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</si>
  <si>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</si>
  <si>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</si>
  <si>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</si>
  <si>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</si>
  <si>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</si>
  <si>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</si>
  <si>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</si>
  <si>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</si>
  <si>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</si>
  <si>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</si>
  <si>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</si>
  <si>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</si>
  <si>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</si>
  <si>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</si>
  <si>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</si>
  <si>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</si>
  <si>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</si>
  <si>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</si>
  <si>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</si>
  <si>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</si>
  <si>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</si>
  <si>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</si>
  <si>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</si>
  <si>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</si>
  <si>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</si>
  <si>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</si>
  <si>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</si>
  <si>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</si>
  <si>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</si>
  <si>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</si>
  <si>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</si>
  <si>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</si>
  <si>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</si>
  <si>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</si>
  <si>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</si>
  <si>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</si>
  <si>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</si>
  <si>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</si>
  <si>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</si>
  <si>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</si>
  <si>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</si>
  <si>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</si>
  <si>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</si>
  <si>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</si>
  <si>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</si>
  <si>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</si>
  <si>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</si>
  <si>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</si>
  <si>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</si>
  <si>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</si>
  <si>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</si>
  <si>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</si>
  <si>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</si>
  <si>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</si>
  <si>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</si>
  <si>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</si>
  <si>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</si>
  <si>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</si>
  <si>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</si>
  <si>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</si>
  <si>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</si>
  <si>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</si>
  <si>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</si>
  <si>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</si>
  <si>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</si>
  <si>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</si>
  <si>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</si>
  <si>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</si>
  <si>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</si>
  <si>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</si>
  <si>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</si>
  <si>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</si>
  <si>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</si>
  <si>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</si>
  <si>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</si>
  <si>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</si>
  <si>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</si>
  <si>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</si>
  <si>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</si>
  <si>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</si>
  <si>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</si>
  <si>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</si>
  <si>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</si>
  <si>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</si>
  <si>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</si>
  <si>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</si>
  <si>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</si>
  <si>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</si>
  <si>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</si>
  <si>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</si>
  <si>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</si>
  <si>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</si>
  <si>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</si>
  <si>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</si>
  <si>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</si>
  <si>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</si>
  <si>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</si>
  <si>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</si>
  <si>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</si>
  <si>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</si>
  <si>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</si>
  <si>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</si>
  <si>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</si>
  <si>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</si>
  <si>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</si>
  <si>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</si>
  <si>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</si>
  <si>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</si>
  <si>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</si>
  <si>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</si>
  <si>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</si>
  <si>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</si>
  <si>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</si>
  <si>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</si>
  <si>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</si>
  <si>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</si>
  <si>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</si>
  <si>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</si>
  <si>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</si>
  <si>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</si>
  <si>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</si>
  <si>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</si>
  <si>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</si>
  <si>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</si>
  <si>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</si>
  <si>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</si>
  <si>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</si>
  <si>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</si>
  <si>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</si>
  <si>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</si>
  <si>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</si>
  <si>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</si>
  <si>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</si>
  <si>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</si>
  <si>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</si>
  <si>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</si>
  <si>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</si>
  <si>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</si>
  <si>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</si>
  <si>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</si>
  <si>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</si>
  <si>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</si>
  <si>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</si>
  <si>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</si>
  <si>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</si>
  <si>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</si>
  <si>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</si>
  <si>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</si>
  <si>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</si>
  <si>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</si>
  <si>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</si>
  <si>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</si>
  <si>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</si>
  <si>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</si>
  <si>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</si>
  <si>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</si>
  <si>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</si>
  <si>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</si>
  <si>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</si>
  <si>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</si>
  <si>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</si>
  <si>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</si>
  <si>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</si>
  <si>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</si>
  <si>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</si>
  <si>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</si>
  <si>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</si>
  <si>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</si>
  <si>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</si>
  <si>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</si>
  <si>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</si>
  <si>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</si>
  <si>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</si>
  <si>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</si>
  <si>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</si>
  <si>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</si>
  <si>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</si>
  <si>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</si>
  <si>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</si>
  <si>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</si>
  <si>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</si>
  <si>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</si>
  <si>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</si>
  <si>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</si>
  <si>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</si>
  <si>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</si>
  <si>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</si>
  <si>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</si>
  <si>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</si>
  <si>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</si>
  <si>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</si>
  <si>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no se amortiza</t>
  </si>
  <si>
    <t>Provisiones a Corto Plazo</t>
  </si>
  <si>
    <t>Rendimientos bancarios</t>
  </si>
  <si>
    <t>Municipal y Estatal</t>
  </si>
  <si>
    <t xml:space="preserve">Donaciones </t>
  </si>
  <si>
    <t>Actualizaciones</t>
  </si>
  <si>
    <t>Municipal</t>
  </si>
  <si>
    <t>El banco fiduciario contrata siempre la mejor inversion de los recursos</t>
  </si>
  <si>
    <t>Pagos de Impuesto predial de inmuebles que serán entregados al municipio</t>
  </si>
  <si>
    <t>Correspondiente del 01 de Enero al 31 de Diciembre de 2022</t>
  </si>
  <si>
    <t>Profesional Contable</t>
  </si>
  <si>
    <t xml:space="preserve">Subsidio de recursos municipales para pago de impuestos </t>
  </si>
  <si>
    <t>Pago de honorarios Notariales por escrituración de inmuebles que se entregarán al Municipio</t>
  </si>
  <si>
    <t>NOTA: La presente hoja forma parte de las notas de flujo de efectivo del cuarto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</si>
</sst>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13" fillId="0" borderId="0" xfId="8" applyFont="1" applyAlignment="1">
      <alignment horizontal="left" vertical="center"/>
    </xf>
    <xf numFmtId="3" fontId="13" fillId="0" borderId="1" xfId="13" applyNumberFormat="1" applyFont="1" applyBorder="1" applyAlignment="1">
      <alignment horizontal="right" vertical="center" wrapText="1" indent="1"/>
    </xf>
    <xf numFmtId="43" fontId="13" fillId="0" borderId="0" xfId="14" applyFont="1"/>
    <xf numFmtId="0" fontId="1" fillId="0" borderId="0" xfId="8" applyFont="1" applyAlignment="1">
      <alignment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3" sqref="D2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7" t="s">
        <v>651</v>
      </c>
      <c r="B1" s="177"/>
      <c r="C1" s="36" t="s">
        <v>179</v>
      </c>
      <c r="D1" s="37">
        <v>2022</v>
      </c>
    </row>
    <row r="2" spans="1:4" ht="10.15" x14ac:dyDescent="0.2">
      <c r="A2" s="178" t="s">
        <v>485</v>
      </c>
      <c r="B2" s="178"/>
      <c r="C2" s="36" t="s">
        <v>181</v>
      </c>
      <c r="D2" s="39" t="s">
        <v>606</v>
      </c>
    </row>
    <row r="3" spans="1:4" ht="10.15" x14ac:dyDescent="0.2">
      <c r="A3" s="179" t="s">
        <v>675</v>
      </c>
      <c r="B3" s="179"/>
      <c r="C3" s="36" t="s">
        <v>182</v>
      </c>
      <c r="D3" s="37">
        <v>4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80" t="s">
        <v>649</v>
      </c>
      <c r="B43" s="180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655</v>
      </c>
    </row>
    <row r="49" spans="2:2" x14ac:dyDescent="0.2">
      <c r="B49" s="144" t="s">
        <v>656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676</v>
      </c>
    </row>
    <row r="55" spans="2:2" x14ac:dyDescent="0.2">
      <c r="B55" s="143" t="s">
        <v>657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disablePrompts="1" xWindow="1004" yWindow="34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4" t="str">
        <f>ESF!A1</f>
        <v>FIDEICOMISO CIUDAD INDUSTRIAL DE LEON</v>
      </c>
      <c r="B1" s="185"/>
      <c r="C1" s="186"/>
    </row>
    <row r="2" spans="1:3" s="58" customFormat="1" ht="18" customHeight="1" x14ac:dyDescent="0.25">
      <c r="A2" s="187" t="s">
        <v>482</v>
      </c>
      <c r="B2" s="188"/>
      <c r="C2" s="189"/>
    </row>
    <row r="3" spans="1:3" s="58" customFormat="1" ht="18" customHeight="1" x14ac:dyDescent="0.3">
      <c r="A3" s="187" t="str">
        <f>ESF!A3</f>
        <v>Correspondiente del 01 de Enero al 31 de Diciembre de 2022</v>
      </c>
      <c r="B3" s="188"/>
      <c r="C3" s="189"/>
    </row>
    <row r="4" spans="1:3" s="60" customFormat="1" ht="10.15" x14ac:dyDescent="0.2">
      <c r="A4" s="190" t="s">
        <v>478</v>
      </c>
      <c r="B4" s="191"/>
      <c r="C4" s="192"/>
    </row>
    <row r="5" spans="1:3" x14ac:dyDescent="0.2">
      <c r="A5" s="75" t="s">
        <v>517</v>
      </c>
      <c r="B5" s="75"/>
      <c r="C5" s="163">
        <v>5853856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v>0</v>
      </c>
    </row>
    <row r="8" spans="1:3" ht="10.15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x14ac:dyDescent="0.2">
      <c r="A15" s="87" t="s">
        <v>83</v>
      </c>
      <c r="B15" s="77"/>
      <c r="C15" s="166">
        <f>SUM(C16:C18)</f>
        <v>2932270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174">
        <v>2932270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ht="10.15" x14ac:dyDescent="0.2">
      <c r="A20" s="93" t="s">
        <v>82</v>
      </c>
      <c r="B20" s="93"/>
      <c r="C20" s="163">
        <f>C5+C7-C15</f>
        <v>2921586</v>
      </c>
    </row>
    <row r="22" spans="1:3" ht="10.15" x14ac:dyDescent="0.2">
      <c r="B22" s="42" t="s">
        <v>649</v>
      </c>
    </row>
    <row r="25" spans="1:3" ht="10.15" x14ac:dyDescent="0.2">
      <c r="B25" s="143" t="s">
        <v>652</v>
      </c>
      <c r="C25" s="143" t="s">
        <v>652</v>
      </c>
    </row>
    <row r="26" spans="1:3" x14ac:dyDescent="0.2">
      <c r="B26" s="143" t="s">
        <v>653</v>
      </c>
      <c r="C26" s="143" t="s">
        <v>654</v>
      </c>
    </row>
    <row r="27" spans="1:3" x14ac:dyDescent="0.2">
      <c r="B27" s="143" t="s">
        <v>655</v>
      </c>
      <c r="C27" s="145" t="s">
        <v>676</v>
      </c>
    </row>
    <row r="28" spans="1:3" ht="10.15" x14ac:dyDescent="0.2">
      <c r="B28" s="145" t="s">
        <v>656</v>
      </c>
      <c r="C28" s="145" t="s">
        <v>657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workbookViewId="0">
      <selection activeCell="C25" sqref="C25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3" t="str">
        <f>ESF!A1</f>
        <v>FIDEICOMISO CIUDAD INDUSTRIAL DE LEON</v>
      </c>
      <c r="B1" s="194"/>
      <c r="C1" s="195"/>
    </row>
    <row r="2" spans="1:3" s="61" customFormat="1" ht="18.95" customHeight="1" x14ac:dyDescent="0.25">
      <c r="A2" s="196" t="s">
        <v>483</v>
      </c>
      <c r="B2" s="197"/>
      <c r="C2" s="198"/>
    </row>
    <row r="3" spans="1:3" s="61" customFormat="1" ht="18.95" customHeight="1" x14ac:dyDescent="0.3">
      <c r="A3" s="196" t="str">
        <f>ESF!A3</f>
        <v>Correspondiente del 01 de Enero al 31 de Diciembre de 2022</v>
      </c>
      <c r="B3" s="197"/>
      <c r="C3" s="198"/>
    </row>
    <row r="4" spans="1:3" ht="10.15" x14ac:dyDescent="0.2">
      <c r="A4" s="190" t="s">
        <v>478</v>
      </c>
      <c r="B4" s="191"/>
      <c r="C4" s="192"/>
    </row>
    <row r="5" spans="1:3" ht="10.15" x14ac:dyDescent="0.2">
      <c r="A5" s="101" t="s">
        <v>530</v>
      </c>
      <c r="B5" s="75"/>
      <c r="C5" s="164">
        <v>5853856</v>
      </c>
    </row>
    <row r="6" spans="1:3" ht="10.15" x14ac:dyDescent="0.2">
      <c r="A6" s="97"/>
      <c r="B6" s="77"/>
      <c r="C6" s="165"/>
    </row>
    <row r="7" spans="1:3" ht="10.15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ht="10.15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ht="10.15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ht="10.15" x14ac:dyDescent="0.2">
      <c r="A14" s="107">
        <v>2.7</v>
      </c>
      <c r="B14" s="96" t="s">
        <v>228</v>
      </c>
      <c r="C14" s="167">
        <v>0</v>
      </c>
    </row>
    <row r="15" spans="1:3" ht="10.15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ht="10.15" x14ac:dyDescent="0.2">
      <c r="A17" s="107" t="s">
        <v>532</v>
      </c>
      <c r="B17" s="96" t="s">
        <v>533</v>
      </c>
      <c r="C17" s="167">
        <v>0</v>
      </c>
    </row>
    <row r="18" spans="1:3" ht="10.15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ht="10.15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ht="10.15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ht="10.15" x14ac:dyDescent="0.2">
      <c r="A27" s="107" t="s">
        <v>547</v>
      </c>
      <c r="B27" s="96" t="s">
        <v>548</v>
      </c>
      <c r="C27" s="167">
        <v>0</v>
      </c>
    </row>
    <row r="28" spans="1:3" ht="10.15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14982</v>
      </c>
    </row>
    <row r="31" spans="1:3" x14ac:dyDescent="0.2">
      <c r="A31" s="107" t="s">
        <v>552</v>
      </c>
      <c r="B31" s="96" t="s">
        <v>427</v>
      </c>
      <c r="C31" s="167">
        <v>14982</v>
      </c>
    </row>
    <row r="32" spans="1:3" ht="10.15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ht="10.15" x14ac:dyDescent="0.2">
      <c r="A35" s="107" t="s">
        <v>557</v>
      </c>
      <c r="B35" s="96" t="s">
        <v>558</v>
      </c>
      <c r="C35" s="167">
        <v>0</v>
      </c>
    </row>
    <row r="36" spans="1:3" ht="10.15" x14ac:dyDescent="0.2">
      <c r="A36" s="107" t="s">
        <v>559</v>
      </c>
      <c r="B36" s="96" t="s">
        <v>445</v>
      </c>
      <c r="C36" s="167">
        <v>0</v>
      </c>
    </row>
    <row r="37" spans="1:3" ht="10.15" x14ac:dyDescent="0.2">
      <c r="A37" s="107" t="s">
        <v>560</v>
      </c>
      <c r="B37" s="103" t="s">
        <v>561</v>
      </c>
      <c r="C37" s="170">
        <v>0</v>
      </c>
    </row>
    <row r="38" spans="1:3" ht="10.15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5868838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655</v>
      </c>
      <c r="C46" s="145" t="s">
        <v>676</v>
      </c>
    </row>
    <row r="47" spans="1:3" x14ac:dyDescent="0.2">
      <c r="B47" s="145" t="s">
        <v>656</v>
      </c>
      <c r="C47" s="145" t="s">
        <v>657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opLeftCell="B22" workbookViewId="0">
      <selection activeCell="B40" sqref="B4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3" t="str">
        <f>'Notas a los Edos Financieros'!A1</f>
        <v>FIDEICOMISO CIUDAD INDUSTRIAL DE LEON</v>
      </c>
      <c r="B1" s="199"/>
      <c r="C1" s="199"/>
      <c r="D1" s="199"/>
      <c r="E1" s="199"/>
      <c r="F1" s="199"/>
      <c r="G1" s="49" t="s">
        <v>179</v>
      </c>
      <c r="H1" s="50">
        <f>'Notas a los Edos Financieros'!D1</f>
        <v>2022</v>
      </c>
    </row>
    <row r="2" spans="1:10" ht="18.95" customHeight="1" x14ac:dyDescent="0.2">
      <c r="A2" s="183" t="s">
        <v>484</v>
      </c>
      <c r="B2" s="199"/>
      <c r="C2" s="199"/>
      <c r="D2" s="199"/>
      <c r="E2" s="199"/>
      <c r="F2" s="199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3" t="str">
        <f>'Notas a los Edos Financieros'!A3</f>
        <v>Correspondiente del 01 de Enero al 31 de Diciembre de 2022</v>
      </c>
      <c r="B3" s="199"/>
      <c r="C3" s="199"/>
      <c r="D3" s="199"/>
      <c r="E3" s="199"/>
      <c r="F3" s="199"/>
      <c r="G3" s="49" t="s">
        <v>182</v>
      </c>
      <c r="H3" s="50">
        <f>'Notas a los Edos Financieros'!D3</f>
        <v>4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ht="10.15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75">
        <v>0</v>
      </c>
      <c r="D35" s="175">
        <v>44008488.68</v>
      </c>
      <c r="E35" s="175">
        <v>44008488.68</v>
      </c>
      <c r="F35" s="175">
        <v>0</v>
      </c>
    </row>
    <row r="36" spans="1:6" x14ac:dyDescent="0.2">
      <c r="A36" s="51">
        <v>8110</v>
      </c>
      <c r="B36" s="51" t="s">
        <v>96</v>
      </c>
      <c r="C36" s="56">
        <v>3023300</v>
      </c>
      <c r="D36" s="56">
        <v>0</v>
      </c>
      <c r="E36" s="56">
        <v>0</v>
      </c>
      <c r="F36" s="56">
        <v>3023300</v>
      </c>
    </row>
    <row r="37" spans="1:6" x14ac:dyDescent="0.2">
      <c r="A37" s="51">
        <v>8120</v>
      </c>
      <c r="B37" s="51" t="s">
        <v>95</v>
      </c>
      <c r="C37" s="56">
        <v>3023300</v>
      </c>
      <c r="D37" s="56">
        <v>5880022.9299999997</v>
      </c>
      <c r="E37" s="56">
        <v>2856722.93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2838544.81</v>
      </c>
      <c r="E38" s="56">
        <v>7989.21</v>
      </c>
      <c r="F38" s="56">
        <v>2830555.6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5890211.8399999999</v>
      </c>
      <c r="E39" s="56">
        <v>5890211.8399999999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18178.12</v>
      </c>
      <c r="E40" s="56">
        <v>5872033.7199999997</v>
      </c>
      <c r="F40" s="56">
        <v>5853855.5999999996</v>
      </c>
    </row>
    <row r="41" spans="1:6" x14ac:dyDescent="0.2">
      <c r="A41" s="51">
        <v>8210</v>
      </c>
      <c r="B41" s="51" t="s">
        <v>91</v>
      </c>
      <c r="C41" s="56">
        <v>3023300</v>
      </c>
      <c r="D41" s="56">
        <v>0</v>
      </c>
      <c r="E41" s="56">
        <v>0</v>
      </c>
      <c r="F41" s="56">
        <v>3023300</v>
      </c>
    </row>
    <row r="42" spans="1:6" x14ac:dyDescent="0.2">
      <c r="A42" s="51">
        <v>8220</v>
      </c>
      <c r="B42" s="51" t="s">
        <v>90</v>
      </c>
      <c r="C42" s="56">
        <v>3023300</v>
      </c>
      <c r="D42" s="56">
        <v>4398332.09</v>
      </c>
      <c r="E42" s="56">
        <v>7421632.0899999999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1567776.49</v>
      </c>
      <c r="E43" s="56">
        <v>4398332.09</v>
      </c>
      <c r="F43" s="56">
        <v>2830555.6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5853855.5999999996</v>
      </c>
      <c r="E44" s="56">
        <v>5853855.5999999996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5853855.5999999996</v>
      </c>
      <c r="E45" s="56">
        <v>5853855.5999999996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5853855.5999999996</v>
      </c>
      <c r="E46" s="56">
        <v>5853855.5999999996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5853855.5999999996</v>
      </c>
      <c r="E47" s="56">
        <v>0</v>
      </c>
      <c r="F47" s="56">
        <v>5853855.5999999996</v>
      </c>
    </row>
    <row r="48" spans="1:6" ht="10.15" x14ac:dyDescent="0.2">
      <c r="A48" s="130"/>
    </row>
    <row r="49" spans="1:3" ht="10.15" x14ac:dyDescent="0.2">
      <c r="A49" s="130"/>
      <c r="B49" s="42" t="s">
        <v>649</v>
      </c>
    </row>
    <row r="52" spans="1:3" ht="10.15" x14ac:dyDescent="0.2">
      <c r="B52" s="172" t="s">
        <v>652</v>
      </c>
      <c r="C52" s="172" t="s">
        <v>652</v>
      </c>
    </row>
    <row r="53" spans="1:3" x14ac:dyDescent="0.2">
      <c r="B53" s="143" t="s">
        <v>653</v>
      </c>
      <c r="C53" s="143" t="s">
        <v>654</v>
      </c>
    </row>
    <row r="54" spans="1:3" x14ac:dyDescent="0.2">
      <c r="B54" s="143" t="s">
        <v>655</v>
      </c>
      <c r="C54" s="55" t="s">
        <v>676</v>
      </c>
    </row>
    <row r="55" spans="1:3" ht="10.15" x14ac:dyDescent="0.2">
      <c r="B55" s="55" t="s">
        <v>656</v>
      </c>
      <c r="C55" s="55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200" t="s">
        <v>34</v>
      </c>
      <c r="B5" s="200"/>
      <c r="C5" s="200"/>
      <c r="D5" s="200"/>
      <c r="E5" s="200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201" t="s">
        <v>36</v>
      </c>
      <c r="C10" s="201"/>
      <c r="D10" s="201"/>
      <c r="E10" s="201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201" t="s">
        <v>38</v>
      </c>
      <c r="C12" s="201"/>
      <c r="D12" s="201"/>
      <c r="E12" s="201"/>
    </row>
    <row r="13" spans="1:8" s="6" customFormat="1" ht="26.1" customHeight="1" x14ac:dyDescent="0.2">
      <c r="A13" s="114" t="s">
        <v>593</v>
      </c>
      <c r="B13" s="201" t="s">
        <v>39</v>
      </c>
      <c r="C13" s="201"/>
      <c r="D13" s="201"/>
      <c r="E13" s="20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ht="10.15" x14ac:dyDescent="0.2">
      <c r="A25" s="8" t="s">
        <v>515</v>
      </c>
      <c r="B25" s="8"/>
      <c r="C25" s="8"/>
      <c r="D25" s="8"/>
    </row>
    <row r="26" spans="1:4" s="6" customFormat="1" ht="10.15" x14ac:dyDescent="0.2">
      <c r="A26" s="8" t="s">
        <v>516</v>
      </c>
      <c r="B26" s="8"/>
      <c r="C26" s="8"/>
      <c r="D26" s="8"/>
    </row>
    <row r="27" spans="1:4" s="6" customFormat="1" ht="10.15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topLeftCell="C94" zoomScaleNormal="100" workbookViewId="0">
      <selection activeCell="C110" sqref="C11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2.5703125" style="42" customWidth="1"/>
    <col min="9" max="16384" width="9.140625" style="42"/>
  </cols>
  <sheetData>
    <row r="1" spans="1:8" s="38" customFormat="1" ht="18.95" customHeight="1" x14ac:dyDescent="0.3">
      <c r="A1" s="181" t="str">
        <f>'Notas a los Edos Financieros'!A1</f>
        <v>FIDEICOMISO CIUDAD INDUSTRIAL DE LEON</v>
      </c>
      <c r="B1" s="182"/>
      <c r="C1" s="182"/>
      <c r="D1" s="182"/>
      <c r="E1" s="182"/>
      <c r="F1" s="182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81" t="s">
        <v>180</v>
      </c>
      <c r="B2" s="182"/>
      <c r="C2" s="182"/>
      <c r="D2" s="182"/>
      <c r="E2" s="182"/>
      <c r="F2" s="182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81" t="str">
        <f>'Notas a los Edos Financieros'!A3</f>
        <v>Correspondiente del 01 de Enero al 31 de Diciembre de 2022</v>
      </c>
      <c r="B3" s="182"/>
      <c r="C3" s="182"/>
      <c r="D3" s="182"/>
      <c r="E3" s="182"/>
      <c r="F3" s="182"/>
      <c r="G3" s="36" t="s">
        <v>182</v>
      </c>
      <c r="H3" s="47">
        <f>'Notas a los Edos Financieros'!D3</f>
        <v>4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ht="10.15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f>C55+C57</f>
        <v>60219998.589999996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59105364.479999997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659</v>
      </c>
      <c r="G57" s="148">
        <v>0.05</v>
      </c>
      <c r="H57" s="42" t="s">
        <v>660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9858</v>
      </c>
      <c r="E62" s="153">
        <f>SUM(E63:E72)</f>
        <v>973333</v>
      </c>
    </row>
    <row r="63" spans="1:8" x14ac:dyDescent="0.2">
      <c r="A63" s="44" t="s">
        <v>661</v>
      </c>
      <c r="B63" s="42" t="s">
        <v>224</v>
      </c>
      <c r="C63" s="146">
        <v>708596.24</v>
      </c>
      <c r="D63" s="146">
        <v>4425</v>
      </c>
      <c r="E63" s="146">
        <v>699813</v>
      </c>
      <c r="F63" s="42" t="s">
        <v>659</v>
      </c>
      <c r="G63" s="148">
        <v>0.1</v>
      </c>
      <c r="H63" s="42" t="s">
        <v>660</v>
      </c>
    </row>
    <row r="64" spans="1:8" x14ac:dyDescent="0.2">
      <c r="A64" s="44" t="s">
        <v>662</v>
      </c>
      <c r="B64" s="42" t="s">
        <v>663</v>
      </c>
      <c r="C64" s="146">
        <v>231656.4</v>
      </c>
      <c r="D64" s="146">
        <v>450</v>
      </c>
      <c r="E64" s="146">
        <v>225475</v>
      </c>
      <c r="F64" s="42" t="s">
        <v>659</v>
      </c>
      <c r="G64" s="148">
        <v>0.3</v>
      </c>
      <c r="H64" s="42" t="s">
        <v>660</v>
      </c>
    </row>
    <row r="65" spans="1:8" x14ac:dyDescent="0.2">
      <c r="A65" s="44" t="s">
        <v>665</v>
      </c>
      <c r="B65" s="42" t="s">
        <v>664</v>
      </c>
      <c r="C65" s="146">
        <v>37542.21</v>
      </c>
      <c r="D65" s="146">
        <v>3754</v>
      </c>
      <c r="E65" s="146">
        <v>18287</v>
      </c>
      <c r="F65" s="42" t="s">
        <v>659</v>
      </c>
      <c r="G65" s="148">
        <v>0.1</v>
      </c>
      <c r="H65" s="42" t="s">
        <v>660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0</v>
      </c>
      <c r="E68" s="146">
        <v>0</v>
      </c>
      <c r="F68" s="42" t="s">
        <v>659</v>
      </c>
      <c r="G68" s="148">
        <v>0.25</v>
      </c>
      <c r="H68" s="42" t="s">
        <v>660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1229</v>
      </c>
      <c r="E70" s="146">
        <v>29758</v>
      </c>
      <c r="F70" s="42" t="s">
        <v>659</v>
      </c>
      <c r="G70" s="148">
        <v>0.1</v>
      </c>
      <c r="H70" s="42" t="s">
        <v>660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5124</v>
      </c>
      <c r="E76" s="153">
        <f>+E77</f>
        <v>183693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5124</v>
      </c>
      <c r="E77" s="146">
        <v>183693</v>
      </c>
      <c r="F77" s="42" t="s">
        <v>659</v>
      </c>
      <c r="G77" s="148">
        <v>0.15</v>
      </c>
      <c r="H77" s="42" t="s">
        <v>660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2419</v>
      </c>
      <c r="D82" s="153">
        <f>+D85</f>
        <v>0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0</v>
      </c>
      <c r="D85" s="146">
        <v>0</v>
      </c>
      <c r="E85" s="146">
        <v>0</v>
      </c>
      <c r="F85" s="149"/>
      <c r="G85" s="149"/>
      <c r="H85" s="149"/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666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0</v>
      </c>
      <c r="D105" s="153">
        <f>+C105</f>
        <v>0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8">
        <v>2117</v>
      </c>
      <c r="B112" s="173" t="s">
        <v>263</v>
      </c>
      <c r="C112" s="155">
        <v>0</v>
      </c>
      <c r="D112" s="155">
        <f>+C112</f>
        <v>0</v>
      </c>
      <c r="E112" s="150">
        <v>0</v>
      </c>
      <c r="F112" s="150">
        <v>0</v>
      </c>
      <c r="G112" s="150">
        <v>0</v>
      </c>
      <c r="H112" s="151"/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667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655</v>
      </c>
      <c r="D153" s="44" t="s">
        <v>676</v>
      </c>
    </row>
    <row r="154" spans="1:4" x14ac:dyDescent="0.2">
      <c r="B154" s="44" t="s">
        <v>656</v>
      </c>
      <c r="D154" s="44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ht="10.15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ht="10.15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ht="10.15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ht="10.15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ht="10.15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ht="10.15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topLeftCell="A181" zoomScaleNormal="100" workbookViewId="0">
      <selection activeCell="D67" sqref="D67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9.85546875" style="42" customWidth="1"/>
    <col min="4" max="4" width="21.42578125" style="42" customWidth="1"/>
    <col min="5" max="5" width="31.5703125" style="42" customWidth="1"/>
    <col min="6" max="16384" width="9.140625" style="42"/>
  </cols>
  <sheetData>
    <row r="1" spans="1:5" s="48" customFormat="1" ht="18.95" customHeight="1" x14ac:dyDescent="0.25">
      <c r="A1" s="178" t="str">
        <f>ESF!A1</f>
        <v>FIDEICOMISO CIUDAD INDUSTRIAL DE LEON</v>
      </c>
      <c r="B1" s="178"/>
      <c r="C1" s="178"/>
      <c r="D1" s="178"/>
      <c r="E1" s="178"/>
    </row>
    <row r="2" spans="1:5" s="38" customFormat="1" ht="18.95" customHeight="1" x14ac:dyDescent="0.25">
      <c r="A2" s="178" t="s">
        <v>290</v>
      </c>
      <c r="B2" s="178"/>
      <c r="C2" s="178"/>
      <c r="D2" s="178"/>
      <c r="E2" s="178"/>
    </row>
    <row r="3" spans="1:5" s="38" customFormat="1" ht="18.95" customHeight="1" x14ac:dyDescent="0.25">
      <c r="A3" s="178" t="str">
        <f>ESF!A3</f>
        <v>Correspondiente del 01 de Enero al 31 de Diciembre de 2022</v>
      </c>
      <c r="B3" s="178"/>
      <c r="C3" s="178"/>
      <c r="D3" s="178"/>
      <c r="E3" s="178"/>
    </row>
    <row r="4" spans="1: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ht="10.1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ht="10.1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ht="10.1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158">
        <f>C65</f>
        <v>2765000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156">
        <v>2765000</v>
      </c>
      <c r="D65" s="70"/>
      <c r="E65" s="68"/>
    </row>
    <row r="66" spans="1:5" x14ac:dyDescent="0.2">
      <c r="A66" s="69">
        <v>4221</v>
      </c>
      <c r="B66" s="70" t="s">
        <v>325</v>
      </c>
      <c r="C66" s="156">
        <v>0</v>
      </c>
      <c r="D66" s="70"/>
      <c r="E66" s="68"/>
    </row>
    <row r="67" spans="1:5" ht="33.75" x14ac:dyDescent="0.2">
      <c r="A67" s="69">
        <v>4223</v>
      </c>
      <c r="B67" s="70" t="s">
        <v>326</v>
      </c>
      <c r="C67" s="156">
        <v>2765000</v>
      </c>
      <c r="D67" s="71" t="s">
        <v>677</v>
      </c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C75+C86</f>
        <v>156585.76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156585.76</v>
      </c>
      <c r="D75" s="157" t="s">
        <v>668</v>
      </c>
      <c r="E75" s="71" t="s">
        <v>673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156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5868838.0300000003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156">
        <v>5853855.5999999996</v>
      </c>
      <c r="D99" s="74">
        <v>1</v>
      </c>
      <c r="E99" s="70"/>
    </row>
    <row r="100" spans="1:5" x14ac:dyDescent="0.2">
      <c r="A100" s="72">
        <v>5110</v>
      </c>
      <c r="B100" s="70" t="s">
        <v>348</v>
      </c>
      <c r="C100" s="156">
        <v>358630.36</v>
      </c>
      <c r="D100" s="74">
        <v>6.1263957382208065E-2</v>
      </c>
      <c r="E100" s="70"/>
    </row>
    <row r="101" spans="1:5" x14ac:dyDescent="0.2">
      <c r="A101" s="72">
        <v>5111</v>
      </c>
      <c r="B101" s="70" t="s">
        <v>349</v>
      </c>
      <c r="C101" s="156">
        <v>132068.79</v>
      </c>
      <c r="D101" s="74">
        <v>2.2560992109200647E-2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v>0</v>
      </c>
    </row>
    <row r="103" spans="1:5" x14ac:dyDescent="0.2">
      <c r="A103" s="72">
        <v>5113</v>
      </c>
      <c r="B103" s="70" t="s">
        <v>351</v>
      </c>
      <c r="C103" s="156">
        <v>92243.41</v>
      </c>
      <c r="D103" s="74">
        <v>1.5757718724732465E-2</v>
      </c>
    </row>
    <row r="104" spans="1:5" x14ac:dyDescent="0.2">
      <c r="A104" s="72">
        <v>5114</v>
      </c>
      <c r="B104" s="70" t="s">
        <v>352</v>
      </c>
      <c r="C104" s="156">
        <v>24142.78</v>
      </c>
      <c r="D104" s="74">
        <v>4.1242527403648286E-3</v>
      </c>
    </row>
    <row r="105" spans="1:5" x14ac:dyDescent="0.2">
      <c r="A105" s="72">
        <v>5115</v>
      </c>
      <c r="B105" s="70" t="s">
        <v>353</v>
      </c>
      <c r="C105" s="156">
        <v>110175.38</v>
      </c>
      <c r="D105" s="74">
        <v>1.8820993807910125E-2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v>0</v>
      </c>
      <c r="E106" s="149"/>
    </row>
    <row r="107" spans="1:5" x14ac:dyDescent="0.2">
      <c r="A107" s="72">
        <v>5120</v>
      </c>
      <c r="B107" s="70" t="s">
        <v>355</v>
      </c>
      <c r="C107" s="156">
        <v>482.9</v>
      </c>
      <c r="D107" s="74">
        <v>8.2492639551956149E-5</v>
      </c>
      <c r="E107" s="149"/>
    </row>
    <row r="108" spans="1:5" x14ac:dyDescent="0.2">
      <c r="A108" s="72">
        <v>5121</v>
      </c>
      <c r="B108" s="70" t="s">
        <v>356</v>
      </c>
      <c r="C108" s="156">
        <v>482.9</v>
      </c>
      <c r="D108" s="74">
        <v>8.2492639551956149E-5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v>0</v>
      </c>
      <c r="E112" s="149"/>
    </row>
    <row r="113" spans="1:5" x14ac:dyDescent="0.2">
      <c r="A113" s="72">
        <v>5126</v>
      </c>
      <c r="B113" s="70" t="s">
        <v>361</v>
      </c>
      <c r="C113" s="156">
        <v>0</v>
      </c>
      <c r="D113" s="74">
        <v>0</v>
      </c>
      <c r="E113" s="149"/>
    </row>
    <row r="114" spans="1:5" x14ac:dyDescent="0.2">
      <c r="A114" s="72">
        <v>5127</v>
      </c>
      <c r="B114" s="70" t="s">
        <v>362</v>
      </c>
      <c r="C114" s="156">
        <v>0</v>
      </c>
      <c r="D114" s="74">
        <v>0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v>0</v>
      </c>
      <c r="E115" s="149"/>
    </row>
    <row r="116" spans="1:5" x14ac:dyDescent="0.2">
      <c r="A116" s="72">
        <v>5129</v>
      </c>
      <c r="B116" s="70" t="s">
        <v>364</v>
      </c>
      <c r="C116" s="156">
        <v>0</v>
      </c>
      <c r="D116" s="74">
        <v>0</v>
      </c>
      <c r="E116" s="149"/>
    </row>
    <row r="117" spans="1:5" x14ac:dyDescent="0.2">
      <c r="A117" s="72">
        <v>5130</v>
      </c>
      <c r="B117" s="70" t="s">
        <v>365</v>
      </c>
      <c r="C117" s="156">
        <v>5494742.3399999999</v>
      </c>
      <c r="D117" s="74">
        <v>0.93865354997824002</v>
      </c>
      <c r="E117" s="149"/>
    </row>
    <row r="118" spans="1:5" x14ac:dyDescent="0.2">
      <c r="A118" s="72">
        <v>5131</v>
      </c>
      <c r="B118" s="70" t="s">
        <v>366</v>
      </c>
      <c r="C118" s="156">
        <v>15368</v>
      </c>
      <c r="D118" s="74">
        <v>2.6252782866731461E-3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v>0</v>
      </c>
      <c r="E119" s="149"/>
    </row>
    <row r="120" spans="1:5" ht="33.75" x14ac:dyDescent="0.2">
      <c r="A120" s="72">
        <v>5133</v>
      </c>
      <c r="B120" s="70" t="s">
        <v>368</v>
      </c>
      <c r="C120" s="156">
        <v>909813.98</v>
      </c>
      <c r="D120" s="74">
        <v>0.15542132265783939</v>
      </c>
      <c r="E120" s="176" t="s">
        <v>678</v>
      </c>
    </row>
    <row r="121" spans="1:5" x14ac:dyDescent="0.2">
      <c r="A121" s="72">
        <v>5134</v>
      </c>
      <c r="B121" s="70" t="s">
        <v>369</v>
      </c>
      <c r="C121" s="156">
        <v>194617.24</v>
      </c>
      <c r="D121" s="74">
        <v>3.3245992606992222E-2</v>
      </c>
      <c r="E121" s="149"/>
    </row>
    <row r="122" spans="1:5" x14ac:dyDescent="0.2">
      <c r="A122" s="72">
        <v>5135</v>
      </c>
      <c r="B122" s="70" t="s">
        <v>370</v>
      </c>
      <c r="C122" s="156">
        <v>0</v>
      </c>
      <c r="D122" s="74">
        <v>0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v>0</v>
      </c>
      <c r="E123" s="149"/>
    </row>
    <row r="124" spans="1:5" x14ac:dyDescent="0.2">
      <c r="A124" s="72">
        <v>5137</v>
      </c>
      <c r="B124" s="70" t="s">
        <v>372</v>
      </c>
      <c r="C124" s="156">
        <v>696</v>
      </c>
      <c r="D124" s="74">
        <v>1.1889599736624868E-4</v>
      </c>
      <c r="E124" s="149"/>
    </row>
    <row r="125" spans="1:5" x14ac:dyDescent="0.2">
      <c r="A125" s="72">
        <v>5138</v>
      </c>
      <c r="B125" s="70" t="s">
        <v>373</v>
      </c>
      <c r="C125" s="156">
        <v>474</v>
      </c>
      <c r="D125" s="74">
        <v>8.0972274068393492E-5</v>
      </c>
      <c r="E125" s="149"/>
    </row>
    <row r="126" spans="1:5" ht="22.5" x14ac:dyDescent="0.2">
      <c r="A126" s="72">
        <v>5139</v>
      </c>
      <c r="B126" s="70" t="s">
        <v>374</v>
      </c>
      <c r="C126" s="156">
        <v>4373773.12</v>
      </c>
      <c r="D126" s="74">
        <v>0.74716108815530069</v>
      </c>
      <c r="E126" s="176" t="s">
        <v>674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v>0</v>
      </c>
      <c r="E184" s="149"/>
    </row>
    <row r="185" spans="1:5" x14ac:dyDescent="0.2">
      <c r="A185" s="72">
        <v>5500</v>
      </c>
      <c r="B185" s="70" t="s">
        <v>426</v>
      </c>
      <c r="C185" s="156">
        <v>14982.43</v>
      </c>
      <c r="D185" s="74">
        <v>2.5594122957183982E-3</v>
      </c>
      <c r="E185" s="149"/>
    </row>
    <row r="186" spans="1:5" x14ac:dyDescent="0.2">
      <c r="A186" s="72">
        <v>5510</v>
      </c>
      <c r="B186" s="70" t="s">
        <v>427</v>
      </c>
      <c r="C186" s="156">
        <v>14982.43</v>
      </c>
      <c r="D186" s="74">
        <v>2.5594122957183982E-3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v>0</v>
      </c>
      <c r="E190" s="149"/>
    </row>
    <row r="191" spans="1:5" x14ac:dyDescent="0.2">
      <c r="A191" s="72">
        <v>5515</v>
      </c>
      <c r="B191" s="70" t="s">
        <v>432</v>
      </c>
      <c r="C191" s="156">
        <v>9858.66</v>
      </c>
      <c r="D191" s="74">
        <v>1.6841310537280764E-3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v>0</v>
      </c>
      <c r="E192" s="149"/>
    </row>
    <row r="193" spans="1:5" x14ac:dyDescent="0.2">
      <c r="A193" s="72">
        <v>5517</v>
      </c>
      <c r="B193" s="70" t="s">
        <v>434</v>
      </c>
      <c r="C193" s="156">
        <v>5123.7700000000004</v>
      </c>
      <c r="D193" s="74">
        <v>8.7528124199032188E-4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v>0</v>
      </c>
      <c r="E203" s="149"/>
    </row>
    <row r="204" spans="1:5" x14ac:dyDescent="0.2">
      <c r="A204" s="72">
        <v>5590</v>
      </c>
      <c r="B204" s="70" t="s">
        <v>445</v>
      </c>
      <c r="C204" s="156">
        <v>0</v>
      </c>
      <c r="D204" s="74">
        <v>0</v>
      </c>
      <c r="E204" s="149"/>
    </row>
    <row r="205" spans="1:5" x14ac:dyDescent="0.2">
      <c r="A205" s="72">
        <v>5591</v>
      </c>
      <c r="B205" s="70" t="s">
        <v>446</v>
      </c>
      <c r="C205" s="156">
        <v>0</v>
      </c>
      <c r="D205" s="74">
        <v>0</v>
      </c>
      <c r="E205" s="149"/>
    </row>
    <row r="206" spans="1:5" x14ac:dyDescent="0.2">
      <c r="A206" s="72">
        <v>5592</v>
      </c>
      <c r="B206" s="70" t="s">
        <v>447</v>
      </c>
      <c r="C206" s="156">
        <v>0</v>
      </c>
      <c r="D206" s="74">
        <v>0</v>
      </c>
      <c r="E206" s="149"/>
    </row>
    <row r="207" spans="1:5" x14ac:dyDescent="0.2">
      <c r="A207" s="72">
        <v>5593</v>
      </c>
      <c r="B207" s="70" t="s">
        <v>448</v>
      </c>
      <c r="C207" s="156">
        <v>0</v>
      </c>
      <c r="D207" s="74">
        <v>0</v>
      </c>
      <c r="E207" s="149"/>
    </row>
    <row r="208" spans="1:5" x14ac:dyDescent="0.2">
      <c r="A208" s="72">
        <v>5594</v>
      </c>
      <c r="B208" s="70" t="s">
        <v>511</v>
      </c>
      <c r="C208" s="156">
        <v>0</v>
      </c>
      <c r="D208" s="74">
        <v>0</v>
      </c>
      <c r="E208" s="149"/>
    </row>
    <row r="209" spans="1:5" x14ac:dyDescent="0.2">
      <c r="A209" s="72">
        <v>5595</v>
      </c>
      <c r="B209" s="70" t="s">
        <v>449</v>
      </c>
      <c r="C209" s="156">
        <v>0</v>
      </c>
      <c r="D209" s="74">
        <v>0</v>
      </c>
      <c r="E209" s="149"/>
    </row>
    <row r="210" spans="1:5" x14ac:dyDescent="0.2">
      <c r="A210" s="72">
        <v>5596</v>
      </c>
      <c r="B210" s="70" t="s">
        <v>343</v>
      </c>
      <c r="C210" s="156">
        <v>0</v>
      </c>
      <c r="D210" s="74">
        <v>0</v>
      </c>
      <c r="E210" s="149"/>
    </row>
    <row r="211" spans="1:5" x14ac:dyDescent="0.2">
      <c r="A211" s="72">
        <v>5597</v>
      </c>
      <c r="B211" s="70" t="s">
        <v>450</v>
      </c>
      <c r="C211" s="156">
        <v>0</v>
      </c>
      <c r="D211" s="74">
        <v>0</v>
      </c>
      <c r="E211" s="149"/>
    </row>
    <row r="212" spans="1:5" x14ac:dyDescent="0.2">
      <c r="A212" s="72">
        <v>5598</v>
      </c>
      <c r="B212" s="70" t="s">
        <v>512</v>
      </c>
      <c r="C212" s="156">
        <v>0</v>
      </c>
      <c r="D212" s="74">
        <v>0</v>
      </c>
      <c r="E212" s="149"/>
    </row>
    <row r="213" spans="1:5" x14ac:dyDescent="0.2">
      <c r="A213" s="72">
        <v>5599</v>
      </c>
      <c r="B213" s="70" t="s">
        <v>451</v>
      </c>
      <c r="C213" s="156">
        <v>0</v>
      </c>
      <c r="D213" s="74">
        <v>0</v>
      </c>
      <c r="E213" s="149"/>
    </row>
    <row r="214" spans="1:5" x14ac:dyDescent="0.2">
      <c r="A214" s="72">
        <v>5600</v>
      </c>
      <c r="B214" s="70" t="s">
        <v>79</v>
      </c>
      <c r="C214" s="156">
        <v>0</v>
      </c>
      <c r="D214" s="74">
        <v>0</v>
      </c>
      <c r="E214" s="149"/>
    </row>
    <row r="215" spans="1:5" x14ac:dyDescent="0.2">
      <c r="A215" s="72">
        <v>5610</v>
      </c>
      <c r="B215" s="70" t="s">
        <v>452</v>
      </c>
      <c r="C215" s="156">
        <v>0</v>
      </c>
      <c r="D215" s="74">
        <v>0</v>
      </c>
      <c r="E215" s="149"/>
    </row>
    <row r="216" spans="1:5" x14ac:dyDescent="0.2">
      <c r="A216" s="72">
        <v>5611</v>
      </c>
      <c r="B216" s="70" t="s">
        <v>453</v>
      </c>
      <c r="C216" s="156">
        <v>0</v>
      </c>
      <c r="D216" s="74">
        <v>0</v>
      </c>
      <c r="E216" s="159"/>
    </row>
    <row r="217" spans="1:5" x14ac:dyDescent="0.2">
      <c r="C217" s="73"/>
      <c r="D217" s="74"/>
    </row>
    <row r="218" spans="1:5" x14ac:dyDescent="0.2">
      <c r="B218" s="42" t="s">
        <v>649</v>
      </c>
      <c r="C218" s="73"/>
      <c r="D218" s="74"/>
    </row>
    <row r="221" spans="1:5" x14ac:dyDescent="0.2">
      <c r="B221" s="143" t="s">
        <v>652</v>
      </c>
      <c r="C221" s="143" t="s">
        <v>652</v>
      </c>
    </row>
    <row r="222" spans="1:5" x14ac:dyDescent="0.2">
      <c r="B222" s="143" t="s">
        <v>653</v>
      </c>
      <c r="C222" s="143" t="s">
        <v>654</v>
      </c>
    </row>
    <row r="223" spans="1:5" x14ac:dyDescent="0.2">
      <c r="B223" s="143" t="s">
        <v>655</v>
      </c>
      <c r="C223" s="44" t="s">
        <v>676</v>
      </c>
    </row>
    <row r="224" spans="1:5" x14ac:dyDescent="0.2">
      <c r="B224" s="44" t="s">
        <v>656</v>
      </c>
      <c r="C224" s="44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ht="10.15" x14ac:dyDescent="0.2">
      <c r="A31" s="34"/>
    </row>
    <row r="32" spans="1:2" ht="10.15" x14ac:dyDescent="0.2">
      <c r="A32" s="34"/>
    </row>
    <row r="33" spans="1:1" ht="10.15" x14ac:dyDescent="0.2">
      <c r="A33" s="34"/>
    </row>
    <row r="34" spans="1:1" ht="10.15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3" t="str">
        <f>ESF!A1</f>
        <v>FIDEICOMISO CIUDAD INDUSTRIAL DE LEON</v>
      </c>
      <c r="B1" s="183"/>
      <c r="C1" s="183"/>
      <c r="D1" s="49" t="s">
        <v>179</v>
      </c>
      <c r="E1" s="50">
        <f>'Notas a los Edos Financieros'!D1</f>
        <v>2022</v>
      </c>
    </row>
    <row r="2" spans="1:5" ht="18.95" customHeight="1" x14ac:dyDescent="0.2">
      <c r="A2" s="183" t="s">
        <v>454</v>
      </c>
      <c r="B2" s="183"/>
      <c r="C2" s="183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3" t="str">
        <f>ESF!A3</f>
        <v>Correspondiente del 01 de Enero al 31 de Diciembre de 2022</v>
      </c>
      <c r="B3" s="183"/>
      <c r="C3" s="183"/>
      <c r="D3" s="49" t="s">
        <v>182</v>
      </c>
      <c r="E3" s="50">
        <f>'Notas a los Edos Financieros'!D3</f>
        <v>4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669</v>
      </c>
    </row>
    <row r="9" spans="1:5" x14ac:dyDescent="0.2">
      <c r="A9" s="55">
        <v>3120</v>
      </c>
      <c r="B9" s="51" t="s">
        <v>455</v>
      </c>
      <c r="C9" s="160">
        <v>7223179.1500000004</v>
      </c>
      <c r="D9" s="51" t="s">
        <v>670</v>
      </c>
      <c r="E9" s="51" t="s">
        <v>669</v>
      </c>
    </row>
    <row r="10" spans="1:5" x14ac:dyDescent="0.2">
      <c r="A10" s="55">
        <v>3130</v>
      </c>
      <c r="B10" s="51" t="s">
        <v>456</v>
      </c>
      <c r="C10" s="160">
        <v>185249668.38999999</v>
      </c>
      <c r="D10" s="51" t="s">
        <v>671</v>
      </c>
      <c r="E10" s="51" t="s">
        <v>669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-2947252.27</v>
      </c>
      <c r="D14" s="51" t="s">
        <v>672</v>
      </c>
    </row>
    <row r="15" spans="1:5" ht="10.15" x14ac:dyDescent="0.2">
      <c r="A15" s="55">
        <v>3220</v>
      </c>
      <c r="B15" s="51" t="s">
        <v>459</v>
      </c>
      <c r="C15" s="160">
        <v>-48985271.219999999</v>
      </c>
      <c r="D15" s="51" t="s">
        <v>672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ht="10.15" x14ac:dyDescent="0.2">
      <c r="B33" s="172" t="s">
        <v>652</v>
      </c>
      <c r="C33" s="172" t="s">
        <v>652</v>
      </c>
    </row>
    <row r="34" spans="2:3" x14ac:dyDescent="0.2">
      <c r="B34" s="143" t="s">
        <v>653</v>
      </c>
      <c r="C34" s="143" t="s">
        <v>654</v>
      </c>
    </row>
    <row r="35" spans="2:3" x14ac:dyDescent="0.2">
      <c r="B35" s="143" t="s">
        <v>655</v>
      </c>
      <c r="C35" s="55" t="s">
        <v>676</v>
      </c>
    </row>
    <row r="36" spans="2:3" ht="10.15" x14ac:dyDescent="0.2">
      <c r="B36" s="55" t="s">
        <v>656</v>
      </c>
      <c r="C36" s="55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3" t="str">
        <f>ESF!A1</f>
        <v>FIDEICOMISO CIUDAD INDUSTRIAL DE LEON</v>
      </c>
      <c r="B1" s="183"/>
      <c r="C1" s="183"/>
      <c r="D1" s="49" t="s">
        <v>179</v>
      </c>
      <c r="E1" s="50">
        <f>'Notas a los Edos Financieros'!D1</f>
        <v>2022</v>
      </c>
    </row>
    <row r="2" spans="1:5" s="57" customFormat="1" ht="18.95" customHeight="1" x14ac:dyDescent="0.3">
      <c r="A2" s="183" t="s">
        <v>472</v>
      </c>
      <c r="B2" s="183"/>
      <c r="C2" s="183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3" t="str">
        <f>ESF!A3</f>
        <v>Correspondiente del 01 de Enero al 31 de Diciembre de 2022</v>
      </c>
      <c r="B3" s="183"/>
      <c r="C3" s="183"/>
      <c r="D3" s="49" t="s">
        <v>182</v>
      </c>
      <c r="E3" s="50">
        <f>'Notas a los Edos Financieros'!D3</f>
        <v>4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2022</v>
      </c>
      <c r="D7" s="121">
        <v>2021</v>
      </c>
    </row>
    <row r="8" spans="1:5" x14ac:dyDescent="0.2">
      <c r="A8" s="55">
        <v>1111</v>
      </c>
      <c r="B8" s="51" t="s">
        <v>473</v>
      </c>
      <c r="C8" s="160">
        <v>30.4</v>
      </c>
      <c r="D8" s="162">
        <v>2186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257874.09</v>
      </c>
      <c r="D10" s="162">
        <v>3208330</v>
      </c>
    </row>
    <row r="11" spans="1: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257904.49</v>
      </c>
      <c r="D15" s="161">
        <f>SUM(D8:D13)</f>
        <v>3210516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ht="10.15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ht="10.15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2022</v>
      </c>
      <c r="D46" s="121">
        <v>2021</v>
      </c>
    </row>
    <row r="47" spans="1:4" x14ac:dyDescent="0.2">
      <c r="A47" s="62">
        <v>3210</v>
      </c>
      <c r="B47" s="63" t="s">
        <v>612</v>
      </c>
      <c r="C47" s="161">
        <v>-2947252</v>
      </c>
      <c r="D47" s="161">
        <v>-833629</v>
      </c>
    </row>
    <row r="48" spans="1:4" x14ac:dyDescent="0.2">
      <c r="A48" s="55"/>
      <c r="B48" s="132" t="s">
        <v>617</v>
      </c>
      <c r="C48" s="161">
        <f>+C61</f>
        <v>14982.43</v>
      </c>
      <c r="D48" s="161">
        <f>+D61</f>
        <v>24799.66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14982.43</v>
      </c>
      <c r="D61" s="161">
        <f>D67+D69</f>
        <v>24799.66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9858.66</v>
      </c>
      <c r="D67" s="162">
        <v>12058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5123.7700000000004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-2932269.57</v>
      </c>
      <c r="D113" s="161">
        <f>D47+D48-D102</f>
        <v>-808829.34</v>
      </c>
    </row>
    <row r="115" spans="1:4" x14ac:dyDescent="0.2">
      <c r="B115" s="42" t="s">
        <v>649</v>
      </c>
    </row>
    <row r="120" spans="1:4" x14ac:dyDescent="0.2">
      <c r="B120" s="143" t="s">
        <v>652</v>
      </c>
      <c r="C120" s="143" t="s">
        <v>658</v>
      </c>
    </row>
    <row r="121" spans="1:4" x14ac:dyDescent="0.2">
      <c r="B121" s="143" t="s">
        <v>653</v>
      </c>
      <c r="C121" s="143" t="s">
        <v>654</v>
      </c>
    </row>
    <row r="122" spans="1:4" x14ac:dyDescent="0.2">
      <c r="B122" s="143" t="s">
        <v>655</v>
      </c>
      <c r="C122" s="55" t="s">
        <v>676</v>
      </c>
    </row>
    <row r="123" spans="1:4" x14ac:dyDescent="0.2">
      <c r="B123" s="55" t="s">
        <v>656</v>
      </c>
      <c r="C123" s="55" t="s">
        <v>657</v>
      </c>
    </row>
    <row r="126" spans="1:4" x14ac:dyDescent="0.2">
      <c r="B126" s="51" t="s">
        <v>679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2023-01-16T15:46:10Z</cp:lastPrinted>
  <dcterms:created xsi:type="dcterms:W3CDTF">2012-12-11T20:36:24Z</dcterms:created>
  <dcterms:modified xsi:type="dcterms:W3CDTF">2023-01-16T15:46:17Z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